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65" yWindow="495" windowWidth="9840" windowHeight="7950" activeTab="0"/>
  </bookViews>
  <sheets>
    <sheet name="CHUYEN MUC ĐÍCH" sheetId="1" r:id="rId1"/>
  </sheets>
  <definedNames/>
  <calcPr fullCalcOnLoad="1"/>
</workbook>
</file>

<file path=xl/sharedStrings.xml><?xml version="1.0" encoding="utf-8"?>
<sst xmlns="http://schemas.openxmlformats.org/spreadsheetml/2006/main" count="80" uniqueCount="73">
  <si>
    <t>STT</t>
  </si>
  <si>
    <t>I</t>
  </si>
  <si>
    <t>Đất giao thông</t>
  </si>
  <si>
    <t>Tổng cộng</t>
  </si>
  <si>
    <t>Dự án, công trình</t>
  </si>
  <si>
    <t>ĐẤT NÔNG NGHIỆP</t>
  </si>
  <si>
    <t>ĐẤT PHI NÔNG NGHIỆP</t>
  </si>
  <si>
    <t xml:space="preserve">Chủ đầu tư </t>
  </si>
  <si>
    <t>Địa điểm
(xã, thị trấn)</t>
  </si>
  <si>
    <t>II</t>
  </si>
  <si>
    <t>Đất thủy lợi</t>
  </si>
  <si>
    <t>Dự án kênh tưới xã Vĩnh Tân</t>
  </si>
  <si>
    <t>Công ty TNHH MTV khai thác công trình thủy lợi Bình Thuận</t>
  </si>
  <si>
    <t>Khu dịch vụ du lịch cộng đồng Biển Quê Hương</t>
  </si>
  <si>
    <t>Công ty TNHH Biển Quê Hương – Phan Thiết</t>
  </si>
  <si>
    <t>xã Vĩnh Tân, huyện Tuy Phong</t>
  </si>
  <si>
    <t>xã Tiến Thành - TP.Phan Thiết và xã Thuận Quý - huyện Hàm Thuận Nam</t>
  </si>
  <si>
    <t>Rừng trồng có nguồn gốc từ ngân sách nằm ngoài QH</t>
  </si>
  <si>
    <t>Đường vào sân bay Phan Thiết</t>
  </si>
  <si>
    <t>Sở Giao thông vận tải</t>
  </si>
  <si>
    <t>xã Thiện Nghiệp - TP.Phan Thiết</t>
  </si>
  <si>
    <t>Công ty TNHH Delta - Valley Bình Thuận</t>
  </si>
  <si>
    <t>xã Tiến Thành - TP.Phan Thiết</t>
  </si>
  <si>
    <t>Tổng Công ty Điện lực Miền Nam</t>
  </si>
  <si>
    <t>Đường dây 110 kV Lương Sơn - Hòa Thắng - Mũi Né</t>
  </si>
  <si>
    <t>xã Hòa Thắng - huyện Bắc Bình và phường Mũi Né - TP Phan Thiết</t>
  </si>
  <si>
    <t>Diện tích rừng trồng xin chuyển mục đích sử dụng sang mục đích khác (ha)</t>
  </si>
  <si>
    <t>Nhà máy sản xuất vật liệu xây dựng từ nguồn phế thải tro bay và xỉ  đáy lò từ các nhà máy nhiệt điện</t>
  </si>
  <si>
    <t xml:space="preserve">Công ty Cổ phần VIG Đầu tư </t>
  </si>
  <si>
    <t>Rừng
sản xuất</t>
  </si>
  <si>
    <t>Đất thương mại, dịch vụ</t>
  </si>
  <si>
    <t>Đất công trình năng lượng</t>
  </si>
  <si>
    <t>Mở rộng kho trung chuyển xăng dầu Hòa Phú</t>
  </si>
  <si>
    <t>Công ty Cổ phần Dương Đông - Hòa Phú</t>
  </si>
  <si>
    <t>xã Hòa Phú - huyện Tuy Phong</t>
  </si>
  <si>
    <t>Tổng diện tích dự án
 (ha)</t>
  </si>
  <si>
    <t>Đất ở nông thôn</t>
  </si>
  <si>
    <t>Khu dân cư rừng Sến (Gia Huynh)</t>
  </si>
  <si>
    <t>Chi cục Phát triển nông thôn</t>
  </si>
  <si>
    <t>xã Gia Huynh - huyện Tánh Linh</t>
  </si>
  <si>
    <t>xã Vĩnh Tân - huyện Tuy Phong</t>
  </si>
  <si>
    <t>Nhà máy nhiệt điện BOT Vĩnh Tân 3 tại Trung tâm nhiệt điện Vĩnh Tân, huyện Tuy Phong - hạng mục Bãi thải xỉ</t>
  </si>
  <si>
    <t>Công ty Cổ phần Năng lượng Vĩnh Tân 3</t>
  </si>
  <si>
    <t>Đất cơ sở sản xuất, kinh doanh</t>
  </si>
  <si>
    <t>Nhà máy gạch không nung Vĩnh Tân</t>
  </si>
  <si>
    <t>Quyết định chủ trương đầu tư số 2401/QĐ-UBND ngày 18/8/2017 của UBND tỉnh</t>
  </si>
  <si>
    <t>Quyết định chủ trương đầu tư số 1139/QĐ-UBND ngày 7/5/2019 của UBND tỉnh</t>
  </si>
  <si>
    <t>Quyết định chủ trương đầu tư số 3020/QĐ-UBND ngày 30/10/2015 của UBND tỉnh</t>
  </si>
  <si>
    <t>Quyết định chủ trương đầu tư số 339/QĐ-UBND ngày 01/02/2016 của UBND tỉnh</t>
  </si>
  <si>
    <t>Quyết định chủ trương đầu tư số 3040/QĐ-UBND ngày 30/10/2015 của UBND tỉnh</t>
  </si>
  <si>
    <t>Quyết định chủ trương đầu tư số 3579/QĐ-UBND ngày 05/12/2016, Quyết định điều chỉnh chủ trương đầu tư số 1165/QĐ-UBND ngày 09/5/2018 và số 966/QĐ-UBND ngày 17/4/2019 của UBND tỉnh</t>
  </si>
  <si>
    <t>Quyết định chủ trương đầu tư số 934/QĐ-UBND ngày 16/4/2019 của UBND tỉnh</t>
  </si>
  <si>
    <t>Cơ sở pháp lý</t>
  </si>
  <si>
    <t>Tổng (*)</t>
  </si>
  <si>
    <t>(1)</t>
  </si>
  <si>
    <t>(2)</t>
  </si>
  <si>
    <t>(3)</t>
  </si>
  <si>
    <t>(4)</t>
  </si>
  <si>
    <t>(5)</t>
  </si>
  <si>
    <t>(6)</t>
  </si>
  <si>
    <t>(7)</t>
  </si>
  <si>
    <t>(8)</t>
  </si>
  <si>
    <t>(9)</t>
  </si>
  <si>
    <t xml:space="preserve">Rừng
phòng hộ </t>
  </si>
  <si>
    <t>Quyết định chủ trương đầu tư số 1265/QĐ-UBND ngày 21/5/2019 của UBND tỉnh</t>
  </si>
  <si>
    <t>Quyết định phê duyệt báo cáo khả thi số 1935/QĐ-BCT ngày 19/5/2016 của Bộ Công thương</t>
  </si>
  <si>
    <t>Quyết định phê duyệt báo cáo khả thi số 1124/QĐ-BCT ngày 10/3/2011 của Bộ Công thương</t>
  </si>
  <si>
    <t>(10)</t>
  </si>
  <si>
    <t>*</t>
  </si>
  <si>
    <t>Công ty TNHH Bình Thuận Stone</t>
  </si>
  <si>
    <t>Tổ hợp khu du lịch Thung lũng Đại Dương (**)</t>
  </si>
  <si>
    <t xml:space="preserve">(*) Diện tích chuyển mục đích sử dụng rừng sang mục đích khác phải phù hợp với diện tích chuyển mục đích sử dụng đất, thu hồi giao đất theo Quyết định của cấp có thẩm quyền
(**) - Phần diện tích 19,34 ha có nguồn gốc là đất lâm nghiệp thuộc Tiểu khu 245A do BQL rừng phòng hộ Hồng Phú quản lý đã được quy hoạch điều chỉnh đưa ra 03 loại rừng để phát triển du lịch trong giai đoạn 2011 – 2020 và tiếp tục cập nhật điều chỉnh trong giai đoạn 2016 – 2025 tại Quyết định số 3656/QĐ-UBND ngày 27/12/2018; tuy nhiên mới chỉ thể hiện trên quy hoạch chưa hoàn tất thủ tục theo qui định.
- Do trên diện tích 19,34 ha có lâm sản tận thu, căn cứ quy định tại điểm a khoản 1 Điều 13 Thông tư số 27/2018/TT-BNNPTNT ngày 16/11/2018 của bộ Nông nghiệp và PTNT phải thực hiện thủ tục chuyển mục đích sử dụng rừng trước khi được phép khai thác.
Từ cơ sở nêu trên, căn cứu qui định tại khoản 3 Điều 20 Luật Lâm nghiệp ngày 15 tháng 11 năm 2017 về thẩm quyền quyết định chủ trương chuyển mục đích sử dụng rừng sang mục đích khác quy định và khoản 3 Điều 41 Nghị định số 156/2018/NĐ-CP ngày 16 tháng 11 năm 2018 của Chính phủ về quy định chi tiết thi hành một số điều của Luật Lâm nghiệp; cần thiết phải trình Hội đồng nhân dân tỉnh cho chủ trương chuyển rừng và thực hiện các thủ tục liên quan theo qui định.
</t>
  </si>
  <si>
    <r>
      <t xml:space="preserve">DANH MỤC CÁC DỰ ÁN, CÔNG TRÌNH 
CHUYỂN MỤC ĐÍCH SỬ DỤNG RỪNG SANG MỤC ĐÍCH KHÁC
</t>
    </r>
    <r>
      <rPr>
        <i/>
        <sz val="10"/>
        <color indexed="8"/>
        <rFont val="Times New Roman"/>
        <family val="1"/>
      </rPr>
      <t>(Ban hành kèm theo Nghị quyết số  79  /NQ-HĐND ngày   25  tháng   7  năm 2019 của Hội đồng nhân dân tỉnh)</t>
    </r>
    <r>
      <rPr>
        <sz val="10"/>
        <color indexed="8"/>
        <rFont val="Times New Roman"/>
        <family val="1"/>
      </rPr>
      <t xml:space="preserve">
</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</si>
</sst>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vnđ&quot;;\-#,##0&quot;vnđ&quot;"/>
    <numFmt numFmtId="173" formatCode="#,##0&quot;vnđ&quot;;[Red]\-#,##0&quot;vnđ&quot;"/>
    <numFmt numFmtId="174" formatCode="#,##0.00&quot;vnđ&quot;;\-#,##0.00&quot;vnđ&quot;"/>
    <numFmt numFmtId="175" formatCode="#,##0.00&quot;vnđ&quot;;[Red]\-#,##0.00&quot;vnđ&quot;"/>
    <numFmt numFmtId="176" formatCode="_-* #,##0&quot;vnđ&quot;_-;\-* #,##0&quot;vnđ&quot;_-;_-* &quot;-&quot;&quot;vnđ&quot;_-;_-@_-"/>
    <numFmt numFmtId="177" formatCode="_-* #,##0_v_n_đ_-;\-* #,##0_v_n_đ_-;_-* &quot;-&quot;_v_n_đ_-;_-@_-"/>
    <numFmt numFmtId="178" formatCode="_-* #,##0.00&quot;vnđ&quot;_-;\-* #,##0.00&quot;vnđ&quot;_-;_-* &quot;-&quot;??&quot;vnđ&quot;_-;_-@_-"/>
    <numFmt numFmtId="179" formatCode="_-* #,##0.00_v_n_đ_-;\-* #,##0.00_v_n_đ_-;_-* &quot;-&quot;??_v_n_đ_-;_-@_-"/>
    <numFmt numFmtId="180" formatCode="#,##0\ &quot;vnđ&quot;_);\(#,##0\ &quot;vnđ&quot;\)"/>
    <numFmt numFmtId="181" formatCode="#,##0\ &quot;vnđ&quot;_);[Red]\(#,##0\ &quot;vnđ&quot;\)"/>
    <numFmt numFmtId="182" formatCode="#,##0.00\ &quot;vnđ&quot;_);\(#,##0.00\ &quot;vnđ&quot;\)"/>
    <numFmt numFmtId="183" formatCode="#,##0.00\ &quot;vnđ&quot;_);[Red]\(#,##0.00\ &quot;vnđ&quot;\)"/>
    <numFmt numFmtId="184" formatCode="_ * #,##0_)\ &quot;vnđ&quot;_ ;_ * \(#,##0\)\ &quot;vnđ&quot;_ ;_ * &quot;-&quot;_)\ &quot;vnđ&quot;_ ;_ @_ "/>
    <numFmt numFmtId="185" formatCode="_ * #,##0_)\ _V_N_Đ_ ;_ * \(#,##0\)\ _V_N_Đ_ ;_ * &quot;-&quot;_)\ _V_N_Đ_ ;_ @_ "/>
    <numFmt numFmtId="186" formatCode="_ * #,##0.00_)\ &quot;vnđ&quot;_ ;_ * \(#,##0.00\)\ &quot;vnđ&quot;_ ;_ * &quot;-&quot;??_)\ &quot;vnđ&quot;_ ;_ @_ "/>
    <numFmt numFmtId="187" formatCode="_ * #,##0.00_)\ _V_N_Đ_ ;_ * \(#,##0.00\)\ _V_N_Đ_ ;_ * &quot;-&quot;??_)\ _V_N_Đ_ ;_ @_ "/>
    <numFmt numFmtId="188" formatCode="#,##0&quot;vnđ&quot;_);\(#,##0&quot;vnđ&quot;\)"/>
    <numFmt numFmtId="189" formatCode="#,##0&quot;vnđ&quot;_);[Red]\(#,##0&quot;vnđ&quot;\)"/>
    <numFmt numFmtId="190" formatCode="#,##0.00&quot;vnđ&quot;_);\(#,##0.00&quot;vnđ&quot;\)"/>
    <numFmt numFmtId="191" formatCode="#,##0.00&quot;vnđ&quot;_);[Red]\(#,##0.00&quot;vnđ&quot;\)"/>
    <numFmt numFmtId="192" formatCode="_ * #,##0_)&quot;vnđ&quot;_ ;_ * \(#,##0\)&quot;vnđ&quot;_ ;_ * &quot;-&quot;_)&quot;vnđ&quot;_ ;_ @_ "/>
    <numFmt numFmtId="193" formatCode="_ * #,##0_)_V_N_Đ_ ;_ * \(#,##0\)_V_N_Đ_ ;_ * &quot;-&quot;_)_V_N_Đ_ ;_ @_ "/>
    <numFmt numFmtId="194" formatCode="_ * #,##0.00_)&quot;vnđ&quot;_ ;_ * \(#,##0.00\)&quot;vnđ&quot;_ ;_ * &quot;-&quot;??_)&quot;vnđ&quot;_ ;_ @_ "/>
    <numFmt numFmtId="195" formatCode="_ * #,##0.00_)_V_N_Đ_ ;_ * \(#,##0.00\)_V_N_Đ_ ;_ * &quot;-&quot;??_)_V_N_Đ_ ;_ @_ "/>
    <numFmt numFmtId="196" formatCode="0_);\(0\)"/>
    <numFmt numFmtId="197" formatCode="&quot;SFr.&quot;\ #,##0.00"/>
    <numFmt numFmtId="198" formatCode="&quot;Yes&quot;;&quot;Yes&quot;;&quot;No&quot;"/>
    <numFmt numFmtId="199" formatCode="&quot;True&quot;;&quot;True&quot;;&quot;False&quot;"/>
    <numFmt numFmtId="200" formatCode="&quot;On&quot;;&quot;On&quot;;&quot;Off&quot;"/>
    <numFmt numFmtId="201" formatCode="[$€-2]\ #,##0.00_);[Red]\([$€-2]\ #,##0.00\)"/>
    <numFmt numFmtId="202" formatCode="0.00_ ;\-0.00\ "/>
    <numFmt numFmtId="203" formatCode="_-* #,##0\ _₫_-;\-* #,##0\ _₫_-;_-* &quot;-&quot;??\ _₫_-;_-@_-"/>
    <numFmt numFmtId="204" formatCode="_(* #,##0_);_(* \(#,##0\);_(* &quot;-&quot;??_);_(@_)"/>
    <numFmt numFmtId="205" formatCode="#,##0.0;[Red]#,##0.0"/>
    <numFmt numFmtId="206" formatCode="#,##0.0"/>
    <numFmt numFmtId="207" formatCode="_(* #,##0.0_);_(* \(#,##0.0\);_(* &quot;-&quot;??_);_(@_)"/>
    <numFmt numFmtId="208" formatCode="#,##0.0\ ;&quot; (&quot;#,##0.0\);&quot; -&quot;#\ ;@\ "/>
    <numFmt numFmtId="209" formatCode="#,##0.00\ ;&quot; (&quot;#,##0.00\);&quot; -&quot;#\ ;@\ "/>
    <numFmt numFmtId="210" formatCode="#,##0\ ;&quot; (&quot;#,##0\);&quot; -&quot;#\ ;@\ "/>
    <numFmt numFmtId="211" formatCode="#,##0;[Red]#,##0"/>
    <numFmt numFmtId="212" formatCode="0.0"/>
    <numFmt numFmtId="213" formatCode="_-* #,##0.0\ _₫_-;\-* #,##0.0\ _₫_-;_-* &quot;-&quot;??\ _₫_-;_-@_-"/>
    <numFmt numFmtId="214" formatCode="0.000"/>
    <numFmt numFmtId="215" formatCode="#,##0.000"/>
    <numFmt numFmtId="216" formatCode="_-* #,##0.00_-;\-* #,##0.00_-;_-* &quot;-&quot;??_-;_-@_-"/>
    <numFmt numFmtId="217" formatCode="#,##0.0000"/>
    <numFmt numFmtId="218" formatCode="#,##0.00000"/>
  </numFmts>
  <fonts count="52">
    <font>
      <sz val="11"/>
      <color theme="1"/>
      <name val="Calibri"/>
      <family val="2"/>
    </font>
    <font>
      <sz val="11"/>
      <color indexed="8"/>
      <name val="Calibri"/>
      <family val="2"/>
    </font>
    <font>
      <sz val="10"/>
      <name val="Arial"/>
      <family val="2"/>
    </font>
    <font>
      <sz val="12"/>
      <name val="Times New Roman"/>
      <family val="1"/>
    </font>
    <font>
      <sz val="8"/>
      <name val="Calibri"/>
      <family val="2"/>
    </font>
    <font>
      <sz val="10"/>
      <name val="Mangal"/>
      <family val="2"/>
    </font>
    <font>
      <sz val="11"/>
      <color indexed="8"/>
      <name val="Arial"/>
      <family val="2"/>
    </font>
    <font>
      <sz val="12"/>
      <color indexed="8"/>
      <name val="Times New Roman"/>
      <family val="2"/>
    </font>
    <font>
      <b/>
      <sz val="10"/>
      <color indexed="8"/>
      <name val="Times New Roman"/>
      <family val="1"/>
    </font>
    <font>
      <sz val="10"/>
      <color indexed="8"/>
      <name val="Times New Roman"/>
      <family val="1"/>
    </font>
    <font>
      <b/>
      <i/>
      <sz val="10"/>
      <color indexed="8"/>
      <name val="Times New Roman"/>
      <family val="1"/>
    </font>
    <font>
      <sz val="11"/>
      <color indexed="8"/>
      <name val="Times New Roman"/>
      <family val="1"/>
    </font>
    <font>
      <b/>
      <sz val="11"/>
      <color indexed="8"/>
      <name val="Times New Roman"/>
      <family val="1"/>
    </font>
    <font>
      <i/>
      <sz val="11"/>
      <color indexed="8"/>
      <name val="Times New Roman"/>
      <family val="1"/>
    </font>
    <font>
      <b/>
      <i/>
      <sz val="12"/>
      <color indexed="8"/>
      <name val="Times New Roman"/>
      <family val="1"/>
    </font>
    <font>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s>
  <cellStyleXfs count="7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6" fillId="0" borderId="0">
      <alignment/>
      <protection/>
    </xf>
    <xf numFmtId="0" fontId="36" fillId="26" borderId="1" applyNumberFormat="0" applyAlignment="0" applyProtection="0"/>
    <xf numFmtId="0" fontId="37" fillId="27"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209" fontId="5" fillId="0" borderId="0" applyFill="0" applyBorder="0" applyAlignment="0" applyProtection="0"/>
    <xf numFmtId="43" fontId="2"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6"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7" fillId="0" borderId="0">
      <alignment/>
      <protection/>
    </xf>
    <xf numFmtId="0" fontId="1" fillId="31" borderId="7" applyNumberFormat="0" applyFont="0" applyAlignment="0" applyProtection="0"/>
    <xf numFmtId="0" fontId="48" fillId="26"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6">
    <xf numFmtId="0" fontId="0" fillId="0" borderId="0" xfId="0" applyFont="1" applyAlignment="1">
      <alignment/>
    </xf>
    <xf numFmtId="0" fontId="9"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0" fontId="9" fillId="0" borderId="0" xfId="64" applyFont="1" applyFill="1">
      <alignment/>
      <protection/>
    </xf>
    <xf numFmtId="0" fontId="9" fillId="0" borderId="0" xfId="0" applyFont="1" applyFill="1" applyAlignment="1">
      <alignment/>
    </xf>
    <xf numFmtId="1" fontId="9" fillId="0" borderId="0" xfId="0" applyNumberFormat="1" applyFont="1" applyFill="1" applyAlignment="1">
      <alignment horizontal="center" vertical="center"/>
    </xf>
    <xf numFmtId="0" fontId="9" fillId="0" borderId="0" xfId="0" applyFont="1" applyFill="1" applyAlignment="1">
      <alignment horizontal="center" vertical="center"/>
    </xf>
    <xf numFmtId="4" fontId="9" fillId="0" borderId="0" xfId="0" applyNumberFormat="1" applyFont="1" applyFill="1" applyAlignment="1">
      <alignment vertical="center"/>
    </xf>
    <xf numFmtId="0" fontId="8" fillId="0" borderId="0" xfId="0" applyFont="1" applyFill="1" applyAlignment="1">
      <alignment/>
    </xf>
    <xf numFmtId="0" fontId="9" fillId="0" borderId="0" xfId="0" applyFont="1" applyFill="1" applyAlignment="1">
      <alignment horizontal="center" vertical="center" wrapText="1"/>
    </xf>
    <xf numFmtId="1" fontId="12" fillId="0" borderId="10" xfId="60" applyNumberFormat="1" applyFont="1" applyFill="1" applyBorder="1" applyAlignment="1">
      <alignment horizontal="center" vertical="center" wrapText="1"/>
      <protection/>
    </xf>
    <xf numFmtId="43" fontId="12" fillId="0" borderId="10" xfId="60" applyNumberFormat="1" applyFont="1" applyFill="1" applyBorder="1" applyAlignment="1">
      <alignment vertical="center" wrapText="1"/>
      <protection/>
    </xf>
    <xf numFmtId="43" fontId="12" fillId="0" borderId="10" xfId="60" applyNumberFormat="1" applyFont="1" applyFill="1" applyBorder="1" applyAlignment="1">
      <alignment horizontal="center" vertical="center" wrapText="1"/>
      <protection/>
    </xf>
    <xf numFmtId="0" fontId="12" fillId="0" borderId="10" xfId="60" applyFont="1" applyFill="1" applyBorder="1" applyAlignment="1">
      <alignment horizontal="center" vertical="center" wrapText="1"/>
      <protection/>
    </xf>
    <xf numFmtId="4" fontId="12" fillId="0" borderId="10" xfId="60" applyNumberFormat="1" applyFont="1" applyFill="1" applyBorder="1" applyAlignment="1">
      <alignment horizontal="center" vertical="center" wrapText="1"/>
      <protection/>
    </xf>
    <xf numFmtId="0" fontId="12" fillId="0" borderId="10" xfId="65" applyFont="1" applyFill="1" applyBorder="1" applyAlignment="1">
      <alignment horizontal="center" vertical="center" wrapText="1"/>
      <protection/>
    </xf>
    <xf numFmtId="4" fontId="12" fillId="0" borderId="10" xfId="63" applyNumberFormat="1" applyFont="1" applyFill="1" applyBorder="1" applyAlignment="1">
      <alignment horizontal="center" vertical="center" wrapText="1"/>
      <protection/>
    </xf>
    <xf numFmtId="49" fontId="12" fillId="0" borderId="10" xfId="60" applyNumberFormat="1" applyFont="1" applyFill="1" applyBorder="1" applyAlignment="1">
      <alignment horizontal="center" vertical="center" wrapText="1"/>
      <protection/>
    </xf>
    <xf numFmtId="0" fontId="11" fillId="0" borderId="10" xfId="65" applyFont="1" applyFill="1" applyBorder="1" applyAlignment="1">
      <alignment horizontal="center" vertical="center" wrapText="1"/>
      <protection/>
    </xf>
    <xf numFmtId="1" fontId="12" fillId="0" borderId="10" xfId="65" applyNumberFormat="1" applyFont="1" applyFill="1" applyBorder="1" applyAlignment="1">
      <alignment horizontal="center" vertical="center"/>
      <protection/>
    </xf>
    <xf numFmtId="0" fontId="12" fillId="0" borderId="10" xfId="65" applyFont="1" applyFill="1" applyBorder="1" applyAlignment="1">
      <alignment vertical="center" wrapText="1"/>
      <protection/>
    </xf>
    <xf numFmtId="4" fontId="12" fillId="0" borderId="10" xfId="65" applyNumberFormat="1" applyFont="1" applyFill="1" applyBorder="1" applyAlignment="1">
      <alignment horizontal="center" vertical="center"/>
      <protection/>
    </xf>
    <xf numFmtId="1" fontId="11" fillId="0" borderId="10" xfId="70" applyNumberFormat="1" applyFont="1" applyFill="1" applyBorder="1" applyAlignment="1">
      <alignment horizontal="center" vertical="center"/>
      <protection/>
    </xf>
    <xf numFmtId="0" fontId="11" fillId="0" borderId="10" xfId="68" applyFont="1" applyFill="1" applyBorder="1" applyAlignment="1">
      <alignment vertical="center" wrapText="1"/>
      <protection/>
    </xf>
    <xf numFmtId="0" fontId="11" fillId="0" borderId="10" xfId="66" applyFont="1" applyFill="1" applyBorder="1" applyAlignment="1">
      <alignment horizontal="center" vertical="center" wrapText="1"/>
      <protection/>
    </xf>
    <xf numFmtId="0" fontId="11" fillId="0" borderId="10" xfId="62" applyFont="1" applyFill="1" applyBorder="1" applyAlignment="1">
      <alignment horizontal="center" vertical="center" wrapText="1"/>
      <protection/>
    </xf>
    <xf numFmtId="4" fontId="11" fillId="0" borderId="10" xfId="62"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1" fontId="11" fillId="0" borderId="10" xfId="67" applyNumberFormat="1" applyFont="1" applyFill="1" applyBorder="1" applyAlignment="1">
      <alignment horizontal="center" vertical="center" wrapText="1"/>
      <protection/>
    </xf>
    <xf numFmtId="0" fontId="11" fillId="0" borderId="10" xfId="0" applyFont="1" applyFill="1" applyBorder="1" applyAlignment="1">
      <alignment vertical="center" wrapText="1"/>
    </xf>
    <xf numFmtId="0" fontId="11" fillId="0" borderId="10" xfId="70" applyFont="1" applyFill="1" applyBorder="1" applyAlignment="1">
      <alignment vertical="center" wrapText="1"/>
      <protection/>
    </xf>
    <xf numFmtId="0" fontId="11" fillId="0" borderId="10" xfId="70" applyFont="1" applyFill="1" applyBorder="1" applyAlignment="1">
      <alignment horizontal="center" vertical="center" wrapText="1"/>
      <protection/>
    </xf>
    <xf numFmtId="4" fontId="11" fillId="0" borderId="10" xfId="43" applyNumberFormat="1" applyFont="1" applyFill="1" applyBorder="1" applyAlignment="1">
      <alignment horizontal="center" vertical="center" wrapText="1"/>
    </xf>
    <xf numFmtId="1" fontId="12" fillId="0" borderId="10" xfId="69" applyNumberFormat="1" applyFont="1" applyFill="1" applyBorder="1" applyAlignment="1">
      <alignment horizontal="center" vertical="center" wrapText="1"/>
      <protection/>
    </xf>
    <xf numFmtId="0" fontId="12" fillId="0" borderId="10" xfId="64" applyFont="1" applyFill="1" applyBorder="1" applyAlignment="1">
      <alignment vertical="center" wrapText="1"/>
      <protection/>
    </xf>
    <xf numFmtId="0" fontId="12" fillId="0" borderId="10" xfId="69" applyFont="1" applyFill="1" applyBorder="1" applyAlignment="1">
      <alignment horizontal="center" vertical="center" wrapText="1"/>
      <protection/>
    </xf>
    <xf numFmtId="0" fontId="12" fillId="0" borderId="10" xfId="62" applyFont="1" applyFill="1" applyBorder="1" applyAlignment="1">
      <alignment horizontal="center" vertical="center" wrapText="1"/>
      <protection/>
    </xf>
    <xf numFmtId="4" fontId="12" fillId="0" borderId="10" xfId="43" applyNumberFormat="1" applyFont="1" applyFill="1" applyBorder="1" applyAlignment="1">
      <alignment horizontal="center" vertical="center" wrapText="1"/>
    </xf>
    <xf numFmtId="0" fontId="11" fillId="0" borderId="10" xfId="64" applyFont="1" applyFill="1" applyBorder="1" applyAlignment="1">
      <alignment vertical="center" wrapText="1"/>
      <protection/>
    </xf>
    <xf numFmtId="0" fontId="11" fillId="0" borderId="10" xfId="69" applyFont="1" applyFill="1" applyBorder="1" applyAlignment="1">
      <alignment horizontal="center" vertical="center" wrapText="1"/>
      <protection/>
    </xf>
    <xf numFmtId="1" fontId="12" fillId="0" borderId="10" xfId="70" applyNumberFormat="1" applyFont="1" applyFill="1" applyBorder="1" applyAlignment="1" quotePrefix="1">
      <alignment horizontal="center" vertical="center"/>
      <protection/>
    </xf>
    <xf numFmtId="0" fontId="12" fillId="0" borderId="10" xfId="0" applyFont="1" applyFill="1" applyBorder="1" applyAlignment="1">
      <alignment horizontal="center" vertical="center" wrapText="1"/>
    </xf>
    <xf numFmtId="1" fontId="11" fillId="0" borderId="10" xfId="69" applyNumberFormat="1" applyFont="1" applyFill="1" applyBorder="1" applyAlignment="1">
      <alignment horizontal="center" vertical="center" wrapText="1"/>
      <protection/>
    </xf>
    <xf numFmtId="0" fontId="11" fillId="0" borderId="10" xfId="0" applyFont="1" applyFill="1" applyBorder="1" applyAlignment="1">
      <alignment horizontal="left" vertical="center" wrapText="1"/>
    </xf>
    <xf numFmtId="0" fontId="12" fillId="0" borderId="10" xfId="0" applyFont="1" applyFill="1" applyBorder="1" applyAlignment="1">
      <alignment vertical="center" wrapText="1"/>
    </xf>
    <xf numFmtId="1" fontId="13" fillId="0" borderId="10" xfId="60" applyNumberFormat="1" applyFont="1" applyFill="1" applyBorder="1" applyAlignment="1" quotePrefix="1">
      <alignment horizontal="center" vertical="center" wrapText="1"/>
      <protection/>
    </xf>
    <xf numFmtId="43" fontId="13" fillId="0" borderId="10" xfId="60" applyNumberFormat="1" applyFont="1" applyFill="1" applyBorder="1" applyAlignment="1" quotePrefix="1">
      <alignment horizontal="center" vertical="center" wrapText="1"/>
      <protection/>
    </xf>
    <xf numFmtId="217" fontId="12" fillId="0" borderId="10" xfId="60" applyNumberFormat="1" applyFont="1" applyFill="1" applyBorder="1" applyAlignment="1">
      <alignment horizontal="center" vertical="center" wrapText="1"/>
      <protection/>
    </xf>
    <xf numFmtId="217" fontId="13" fillId="0" borderId="10" xfId="60" applyNumberFormat="1" applyFont="1" applyFill="1" applyBorder="1" applyAlignment="1" quotePrefix="1">
      <alignment horizontal="center" vertical="center" wrapText="1"/>
      <protection/>
    </xf>
    <xf numFmtId="217" fontId="12" fillId="0" borderId="10" xfId="63" applyNumberFormat="1" applyFont="1" applyFill="1" applyBorder="1" applyAlignment="1">
      <alignment horizontal="center" vertical="center" wrapText="1"/>
      <protection/>
    </xf>
    <xf numFmtId="217" fontId="12" fillId="0" borderId="10" xfId="65" applyNumberFormat="1" applyFont="1" applyFill="1" applyBorder="1" applyAlignment="1">
      <alignment horizontal="center" vertical="center"/>
      <protection/>
    </xf>
    <xf numFmtId="217" fontId="11" fillId="0" borderId="10" xfId="62" applyNumberFormat="1" applyFont="1" applyFill="1" applyBorder="1" applyAlignment="1">
      <alignment horizontal="center" vertical="center" wrapText="1"/>
      <protection/>
    </xf>
    <xf numFmtId="217" fontId="13" fillId="0" borderId="10" xfId="67" applyNumberFormat="1" applyFont="1" applyFill="1" applyBorder="1" applyAlignment="1">
      <alignment horizontal="center" vertical="center"/>
      <protection/>
    </xf>
    <xf numFmtId="217" fontId="11" fillId="0" borderId="10" xfId="67" applyNumberFormat="1" applyFont="1" applyFill="1" applyBorder="1" applyAlignment="1">
      <alignment horizontal="center" vertical="center"/>
      <protection/>
    </xf>
    <xf numFmtId="217" fontId="11" fillId="0" borderId="10" xfId="67" applyNumberFormat="1" applyFont="1" applyFill="1" applyBorder="1" applyAlignment="1">
      <alignment horizontal="center" vertical="center" wrapText="1"/>
      <protection/>
    </xf>
    <xf numFmtId="217" fontId="11" fillId="0" borderId="10" xfId="43" applyNumberFormat="1" applyFont="1" applyFill="1" applyBorder="1" applyAlignment="1">
      <alignment horizontal="center" vertical="center" wrapText="1"/>
    </xf>
    <xf numFmtId="217" fontId="11" fillId="0" borderId="10" xfId="70" applyNumberFormat="1" applyFont="1" applyFill="1" applyBorder="1" applyAlignment="1">
      <alignment horizontal="center" vertical="center" wrapText="1"/>
      <protection/>
    </xf>
    <xf numFmtId="217" fontId="12" fillId="0" borderId="10" xfId="43" applyNumberFormat="1" applyFont="1" applyFill="1" applyBorder="1" applyAlignment="1">
      <alignment horizontal="center" vertical="center" wrapText="1"/>
    </xf>
    <xf numFmtId="217" fontId="11" fillId="0" borderId="10" xfId="69" applyNumberFormat="1" applyFont="1" applyFill="1" applyBorder="1" applyAlignment="1">
      <alignment horizontal="center" vertical="center"/>
      <protection/>
    </xf>
    <xf numFmtId="218" fontId="12" fillId="0" borderId="10" xfId="43" applyNumberFormat="1" applyFont="1" applyFill="1" applyBorder="1" applyAlignment="1">
      <alignment horizontal="center" vertical="center" wrapText="1"/>
    </xf>
    <xf numFmtId="218" fontId="11" fillId="0" borderId="10" xfId="62" applyNumberFormat="1" applyFont="1" applyFill="1" applyBorder="1" applyAlignment="1">
      <alignment horizontal="center" vertical="center" wrapText="1"/>
      <protection/>
    </xf>
    <xf numFmtId="217" fontId="12" fillId="0" borderId="10" xfId="69" applyNumberFormat="1" applyFont="1" applyFill="1" applyBorder="1" applyAlignment="1">
      <alignment horizontal="center" vertical="center"/>
      <protection/>
    </xf>
    <xf numFmtId="217" fontId="9" fillId="0" borderId="0" xfId="0" applyNumberFormat="1" applyFont="1" applyFill="1" applyAlignment="1">
      <alignment vertical="center"/>
    </xf>
    <xf numFmtId="217" fontId="11" fillId="0" borderId="11" xfId="69" applyNumberFormat="1" applyFont="1" applyFill="1" applyBorder="1" applyAlignment="1">
      <alignment horizontal="center" vertical="center"/>
      <protection/>
    </xf>
    <xf numFmtId="0" fontId="12" fillId="0" borderId="12" xfId="65" applyFont="1" applyFill="1" applyBorder="1" applyAlignment="1">
      <alignment horizontal="center" vertical="center" wrapText="1"/>
      <protection/>
    </xf>
    <xf numFmtId="43" fontId="11" fillId="0" borderId="10" xfId="60" applyNumberFormat="1" applyFont="1" applyFill="1" applyBorder="1" applyAlignment="1" quotePrefix="1">
      <alignment horizontal="center" vertical="center" wrapText="1"/>
      <protection/>
    </xf>
    <xf numFmtId="1" fontId="11" fillId="0" borderId="10" xfId="60" applyNumberFormat="1" applyFont="1" applyFill="1" applyBorder="1" applyAlignment="1" quotePrefix="1">
      <alignment horizontal="center" vertical="center" wrapText="1"/>
      <protection/>
    </xf>
    <xf numFmtId="43" fontId="12" fillId="0" borderId="10" xfId="60" applyNumberFormat="1" applyFont="1" applyFill="1" applyBorder="1" applyAlignment="1" quotePrefix="1">
      <alignment horizontal="center" vertical="center" wrapText="1"/>
      <protection/>
    </xf>
    <xf numFmtId="1" fontId="14" fillId="0" borderId="0" xfId="0" applyNumberFormat="1" applyFont="1" applyFill="1" applyAlignment="1">
      <alignment horizontal="left" vertical="center" wrapText="1"/>
    </xf>
    <xf numFmtId="0" fontId="8" fillId="0" borderId="13" xfId="60" applyFont="1" applyFill="1" applyBorder="1" applyAlignment="1">
      <alignment horizontal="center" vertical="center" wrapText="1"/>
      <protection/>
    </xf>
    <xf numFmtId="1" fontId="12" fillId="0" borderId="10" xfId="60" applyNumberFormat="1" applyFont="1" applyFill="1" applyBorder="1" applyAlignment="1">
      <alignment horizontal="center" vertical="center" wrapText="1"/>
      <protection/>
    </xf>
    <xf numFmtId="43" fontId="12" fillId="0" borderId="10" xfId="60" applyNumberFormat="1" applyFont="1" applyFill="1" applyBorder="1" applyAlignment="1">
      <alignment horizontal="center" vertical="center" wrapText="1"/>
      <protection/>
    </xf>
    <xf numFmtId="0" fontId="12" fillId="0" borderId="10" xfId="60" applyFont="1" applyFill="1" applyBorder="1" applyAlignment="1">
      <alignment horizontal="center" vertical="center" wrapText="1"/>
      <protection/>
    </xf>
    <xf numFmtId="4" fontId="12" fillId="0" borderId="10" xfId="60" applyNumberFormat="1" applyFont="1" applyFill="1" applyBorder="1" applyAlignment="1">
      <alignment horizontal="center" vertical="center" wrapText="1"/>
      <protection/>
    </xf>
    <xf numFmtId="4" fontId="12" fillId="0" borderId="10" xfId="0" applyNumberFormat="1" applyFont="1" applyFill="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heck Cell" xfId="42"/>
    <cellStyle name="Comma" xfId="43"/>
    <cellStyle name="Comma [0]" xfId="44"/>
    <cellStyle name="Comma 10" xfId="45"/>
    <cellStyle name="Comma 18"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34" xfId="61"/>
    <cellStyle name="Normal 2_BIEU DM CT-DA KHSDD 2016" xfId="62"/>
    <cellStyle name="Normal 2_thu hoi" xfId="63"/>
    <cellStyle name="Normal_BIEU DM CT-DA KHSDD 2016_Bieu Quy hoach Cap Huyen(TT 29) " xfId="64"/>
    <cellStyle name="Normal_Sheet1" xfId="65"/>
    <cellStyle name="Normal_Sheet1_1_BIEU DM CT-DA KHSDD 2016" xfId="66"/>
    <cellStyle name="Normal_Sheet1_1_BIEU DM CT-DA KHSDD 2016_Bieu Quy hoach Cap Huyen(TT 29) " xfId="67"/>
    <cellStyle name="Normal_Sheet1_2" xfId="68"/>
    <cellStyle name="Normal_Sheet1_BIEU DM CT-DA KHSDD 2016" xfId="69"/>
    <cellStyle name="Normal_thu hoi_1"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J26"/>
  <sheetViews>
    <sheetView showZeros="0" tabSelected="1" zoomScale="85" zoomScaleNormal="85" zoomScalePageLayoutView="0" workbookViewId="0" topLeftCell="A1">
      <selection activeCell="I4" sqref="I4"/>
    </sheetView>
  </sheetViews>
  <sheetFormatPr defaultColWidth="10.00390625" defaultRowHeight="15"/>
  <cols>
    <col min="1" max="1" width="6.00390625" style="6" customWidth="1"/>
    <col min="2" max="2" width="33.421875" style="1" customWidth="1"/>
    <col min="3" max="3" width="13.140625" style="7" bestFit="1" customWidth="1"/>
    <col min="4" max="4" width="13.28125" style="1" customWidth="1"/>
    <col min="5" max="5" width="10.28125" style="8" bestFit="1" customWidth="1"/>
    <col min="6" max="6" width="9.8515625" style="63" bestFit="1" customWidth="1"/>
    <col min="7" max="7" width="9.7109375" style="63" bestFit="1" customWidth="1"/>
    <col min="8" max="8" width="10.421875" style="63" bestFit="1" customWidth="1"/>
    <col min="9" max="9" width="16.57421875" style="63" customWidth="1"/>
    <col min="10" max="10" width="23.7109375" style="7" customWidth="1"/>
    <col min="11" max="16384" width="10.00390625" style="1" customWidth="1"/>
  </cols>
  <sheetData>
    <row r="1" spans="1:10" ht="60" customHeight="1">
      <c r="A1" s="70" t="s">
        <v>72</v>
      </c>
      <c r="B1" s="70"/>
      <c r="C1" s="70"/>
      <c r="D1" s="70"/>
      <c r="E1" s="70"/>
      <c r="F1" s="70"/>
      <c r="G1" s="70"/>
      <c r="H1" s="70"/>
      <c r="I1" s="70"/>
      <c r="J1" s="70"/>
    </row>
    <row r="2" spans="1:10" s="2" customFormat="1" ht="16.5" customHeight="1">
      <c r="A2" s="71" t="s">
        <v>0</v>
      </c>
      <c r="B2" s="72" t="s">
        <v>4</v>
      </c>
      <c r="C2" s="72" t="s">
        <v>7</v>
      </c>
      <c r="D2" s="73" t="s">
        <v>8</v>
      </c>
      <c r="E2" s="74" t="s">
        <v>35</v>
      </c>
      <c r="F2" s="75" t="s">
        <v>26</v>
      </c>
      <c r="G2" s="75"/>
      <c r="H2" s="75"/>
      <c r="I2" s="75"/>
      <c r="J2" s="73" t="s">
        <v>52</v>
      </c>
    </row>
    <row r="3" spans="1:10" s="2" customFormat="1" ht="18.75" customHeight="1">
      <c r="A3" s="71"/>
      <c r="B3" s="72"/>
      <c r="C3" s="72"/>
      <c r="D3" s="73"/>
      <c r="E3" s="74"/>
      <c r="F3" s="75"/>
      <c r="G3" s="75"/>
      <c r="H3" s="75"/>
      <c r="I3" s="75"/>
      <c r="J3" s="73"/>
    </row>
    <row r="4" spans="1:10" s="2" customFormat="1" ht="79.5" customHeight="1">
      <c r="A4" s="71"/>
      <c r="B4" s="72"/>
      <c r="C4" s="72"/>
      <c r="D4" s="73"/>
      <c r="E4" s="74"/>
      <c r="F4" s="48" t="s">
        <v>53</v>
      </c>
      <c r="G4" s="48" t="s">
        <v>29</v>
      </c>
      <c r="H4" s="48" t="s">
        <v>63</v>
      </c>
      <c r="I4" s="48" t="s">
        <v>17</v>
      </c>
      <c r="J4" s="73"/>
    </row>
    <row r="5" spans="1:10" s="2" customFormat="1" ht="15">
      <c r="A5" s="46" t="s">
        <v>54</v>
      </c>
      <c r="B5" s="47" t="s">
        <v>55</v>
      </c>
      <c r="C5" s="46" t="s">
        <v>56</v>
      </c>
      <c r="D5" s="47" t="s">
        <v>57</v>
      </c>
      <c r="E5" s="46" t="s">
        <v>58</v>
      </c>
      <c r="F5" s="49" t="s">
        <v>59</v>
      </c>
      <c r="G5" s="49" t="s">
        <v>60</v>
      </c>
      <c r="H5" s="49" t="s">
        <v>61</v>
      </c>
      <c r="I5" s="49" t="s">
        <v>62</v>
      </c>
      <c r="J5" s="47" t="s">
        <v>67</v>
      </c>
    </row>
    <row r="6" spans="1:10" s="2" customFormat="1" ht="15">
      <c r="A6" s="46"/>
      <c r="B6" s="68" t="s">
        <v>3</v>
      </c>
      <c r="C6" s="67"/>
      <c r="D6" s="66"/>
      <c r="E6" s="15">
        <f>E8</f>
        <v>1143.142</v>
      </c>
      <c r="F6" s="48">
        <f>F8</f>
        <v>80.72118999999999</v>
      </c>
      <c r="G6" s="48">
        <f>G8</f>
        <v>20.74819</v>
      </c>
      <c r="H6" s="48">
        <f>H8</f>
        <v>5.72</v>
      </c>
      <c r="I6" s="48">
        <f>I8</f>
        <v>54.25299999999999</v>
      </c>
      <c r="J6" s="66"/>
    </row>
    <row r="7" spans="1:10" s="2" customFormat="1" ht="21.75" customHeight="1">
      <c r="A7" s="11" t="s">
        <v>1</v>
      </c>
      <c r="B7" s="12" t="s">
        <v>5</v>
      </c>
      <c r="C7" s="13"/>
      <c r="D7" s="14"/>
      <c r="E7" s="17"/>
      <c r="F7" s="50"/>
      <c r="G7" s="50"/>
      <c r="H7" s="50"/>
      <c r="I7" s="50"/>
      <c r="J7" s="14"/>
    </row>
    <row r="8" spans="1:10" ht="21.75" customHeight="1">
      <c r="A8" s="11" t="s">
        <v>9</v>
      </c>
      <c r="B8" s="12" t="s">
        <v>6</v>
      </c>
      <c r="C8" s="13"/>
      <c r="D8" s="14"/>
      <c r="E8" s="15">
        <f>E9+E12+E14+E16+E19+E23</f>
        <v>1143.142</v>
      </c>
      <c r="F8" s="48">
        <f>F9+F12+F14+F16+F19+F23</f>
        <v>80.72118999999999</v>
      </c>
      <c r="G8" s="48">
        <f>G9+G12+G14+G16+G19+G23</f>
        <v>20.74819</v>
      </c>
      <c r="H8" s="48">
        <f>H9+H12+H14+H16+H19+H23</f>
        <v>5.72</v>
      </c>
      <c r="I8" s="48">
        <f>I9+I12+I14+I16+I19+I23</f>
        <v>54.25299999999999</v>
      </c>
      <c r="J8" s="18"/>
    </row>
    <row r="9" spans="1:10" s="2" customFormat="1" ht="21.75" customHeight="1">
      <c r="A9" s="16" t="s">
        <v>68</v>
      </c>
      <c r="B9" s="21" t="s">
        <v>30</v>
      </c>
      <c r="C9" s="16"/>
      <c r="D9" s="16"/>
      <c r="E9" s="22">
        <f>SUM(E10:E11)</f>
        <v>998.87</v>
      </c>
      <c r="F9" s="51">
        <f>SUM(F10:F11)</f>
        <v>26.509999999999998</v>
      </c>
      <c r="G9" s="51">
        <f>SUM(G10:G11)</f>
        <v>19.34</v>
      </c>
      <c r="H9" s="51">
        <f>SUM(H10:H11)</f>
        <v>0</v>
      </c>
      <c r="I9" s="51">
        <f>SUM(I10:I11)</f>
        <v>7.17</v>
      </c>
      <c r="J9" s="16"/>
    </row>
    <row r="10" spans="1:10" s="4" customFormat="1" ht="141" customHeight="1">
      <c r="A10" s="23">
        <v>1</v>
      </c>
      <c r="B10" s="24" t="s">
        <v>13</v>
      </c>
      <c r="C10" s="25" t="s">
        <v>14</v>
      </c>
      <c r="D10" s="26" t="s">
        <v>16</v>
      </c>
      <c r="E10" s="27">
        <v>12.54</v>
      </c>
      <c r="F10" s="52">
        <f>G10+H10+I10</f>
        <v>7.17</v>
      </c>
      <c r="G10" s="53"/>
      <c r="H10" s="53"/>
      <c r="I10" s="54">
        <v>7.17</v>
      </c>
      <c r="J10" s="28" t="s">
        <v>50</v>
      </c>
    </row>
    <row r="11" spans="1:10" s="10" customFormat="1" ht="72" customHeight="1">
      <c r="A11" s="29">
        <v>2</v>
      </c>
      <c r="B11" s="30" t="s">
        <v>70</v>
      </c>
      <c r="C11" s="28" t="s">
        <v>21</v>
      </c>
      <c r="D11" s="26" t="s">
        <v>22</v>
      </c>
      <c r="E11" s="27">
        <v>986.33</v>
      </c>
      <c r="F11" s="52">
        <f>G11+H11+I11</f>
        <v>19.34</v>
      </c>
      <c r="G11" s="55">
        <v>19.34</v>
      </c>
      <c r="H11" s="55"/>
      <c r="I11" s="55"/>
      <c r="J11" s="28" t="s">
        <v>51</v>
      </c>
    </row>
    <row r="12" spans="1:10" s="2" customFormat="1" ht="21.75" customHeight="1">
      <c r="A12" s="20" t="s">
        <v>68</v>
      </c>
      <c r="B12" s="21" t="s">
        <v>10</v>
      </c>
      <c r="C12" s="16"/>
      <c r="D12" s="19"/>
      <c r="E12" s="22">
        <f>SUM(E13)</f>
        <v>16.52</v>
      </c>
      <c r="F12" s="51">
        <f>SUM(F13)</f>
        <v>4.01</v>
      </c>
      <c r="G12" s="51">
        <f>SUM(G13)</f>
        <v>0</v>
      </c>
      <c r="H12" s="51">
        <f>SUM(H13)</f>
        <v>0</v>
      </c>
      <c r="I12" s="51">
        <f>SUM(I13)</f>
        <v>4.01</v>
      </c>
      <c r="J12" s="16"/>
    </row>
    <row r="13" spans="1:10" s="3" customFormat="1" ht="74.25" customHeight="1">
      <c r="A13" s="23">
        <v>3</v>
      </c>
      <c r="B13" s="31" t="s">
        <v>11</v>
      </c>
      <c r="C13" s="32" t="s">
        <v>12</v>
      </c>
      <c r="D13" s="32" t="s">
        <v>15</v>
      </c>
      <c r="E13" s="33">
        <v>16.52</v>
      </c>
      <c r="F13" s="52">
        <f>G13+H13+I13</f>
        <v>4.01</v>
      </c>
      <c r="G13" s="56"/>
      <c r="H13" s="57"/>
      <c r="I13" s="57">
        <v>4.01</v>
      </c>
      <c r="J13" s="28" t="s">
        <v>48</v>
      </c>
    </row>
    <row r="14" spans="1:10" s="9" customFormat="1" ht="21.75" customHeight="1">
      <c r="A14" s="34" t="s">
        <v>68</v>
      </c>
      <c r="B14" s="35" t="s">
        <v>2</v>
      </c>
      <c r="C14" s="36"/>
      <c r="D14" s="37"/>
      <c r="E14" s="38">
        <f>SUM(E15)</f>
        <v>14.64</v>
      </c>
      <c r="F14" s="58">
        <f>SUM(F15)</f>
        <v>1.329</v>
      </c>
      <c r="G14" s="58">
        <f>SUM(G15)</f>
        <v>1.329</v>
      </c>
      <c r="H14" s="58">
        <f>SUM(H15)</f>
        <v>0</v>
      </c>
      <c r="I14" s="58">
        <f>SUM(I15)</f>
        <v>0</v>
      </c>
      <c r="J14" s="16"/>
    </row>
    <row r="15" spans="1:10" s="5" customFormat="1" ht="75" customHeight="1">
      <c r="A15" s="23">
        <v>4</v>
      </c>
      <c r="B15" s="39" t="s">
        <v>18</v>
      </c>
      <c r="C15" s="40" t="s">
        <v>19</v>
      </c>
      <c r="D15" s="26" t="s">
        <v>20</v>
      </c>
      <c r="E15" s="33">
        <v>14.64</v>
      </c>
      <c r="F15" s="52">
        <f>G15+H15+I15</f>
        <v>1.329</v>
      </c>
      <c r="G15" s="59">
        <v>1.329</v>
      </c>
      <c r="H15" s="59"/>
      <c r="I15" s="59"/>
      <c r="J15" s="28" t="s">
        <v>49</v>
      </c>
    </row>
    <row r="16" spans="1:10" s="9" customFormat="1" ht="21.75" customHeight="1">
      <c r="A16" s="41" t="s">
        <v>68</v>
      </c>
      <c r="B16" s="35" t="s">
        <v>31</v>
      </c>
      <c r="C16" s="36"/>
      <c r="D16" s="37"/>
      <c r="E16" s="38">
        <f>SUM(E17:E18)</f>
        <v>20.582</v>
      </c>
      <c r="F16" s="60">
        <f>SUM(F17:F18)</f>
        <v>5.799189999999999</v>
      </c>
      <c r="G16" s="58">
        <f>SUM(G17:G18)</f>
        <v>0.07919</v>
      </c>
      <c r="H16" s="58">
        <f>SUM(H17:H18)</f>
        <v>5.72</v>
      </c>
      <c r="I16" s="58">
        <f>SUM(I17:I18)</f>
        <v>0</v>
      </c>
      <c r="J16" s="42"/>
    </row>
    <row r="17" spans="1:10" s="5" customFormat="1" ht="107.25" customHeight="1">
      <c r="A17" s="23">
        <v>5</v>
      </c>
      <c r="B17" s="39" t="s">
        <v>24</v>
      </c>
      <c r="C17" s="40" t="s">
        <v>23</v>
      </c>
      <c r="D17" s="26" t="s">
        <v>25</v>
      </c>
      <c r="E17" s="33">
        <f>2.022+4.96</f>
        <v>6.981999999999999</v>
      </c>
      <c r="F17" s="61">
        <f>G17+H17+I17</f>
        <v>0.07919</v>
      </c>
      <c r="G17" s="59">
        <v>0.07919</v>
      </c>
      <c r="H17" s="59"/>
      <c r="I17" s="59"/>
      <c r="J17" s="28" t="s">
        <v>65</v>
      </c>
    </row>
    <row r="18" spans="1:10" s="5" customFormat="1" ht="69.75" customHeight="1">
      <c r="A18" s="23">
        <v>6</v>
      </c>
      <c r="B18" s="39" t="s">
        <v>32</v>
      </c>
      <c r="C18" s="40" t="s">
        <v>33</v>
      </c>
      <c r="D18" s="26" t="s">
        <v>34</v>
      </c>
      <c r="E18" s="33">
        <v>13.6</v>
      </c>
      <c r="F18" s="52">
        <f>G18+H18+I18</f>
        <v>5.72</v>
      </c>
      <c r="G18" s="59"/>
      <c r="H18" s="59">
        <v>5.72</v>
      </c>
      <c r="I18" s="59"/>
      <c r="J18" s="28" t="s">
        <v>45</v>
      </c>
    </row>
    <row r="19" spans="1:10" s="9" customFormat="1" ht="21.75" customHeight="1">
      <c r="A19" s="34" t="s">
        <v>68</v>
      </c>
      <c r="B19" s="35" t="s">
        <v>43</v>
      </c>
      <c r="C19" s="36"/>
      <c r="D19" s="37"/>
      <c r="E19" s="38">
        <f>SUM(E20:E22)</f>
        <v>79.44</v>
      </c>
      <c r="F19" s="58">
        <f>SUM(F20:F22)</f>
        <v>40.242999999999995</v>
      </c>
      <c r="G19" s="58">
        <f>SUM(G20:G22)</f>
        <v>0</v>
      </c>
      <c r="H19" s="58">
        <f>SUM(H20:H22)</f>
        <v>0</v>
      </c>
      <c r="I19" s="58">
        <f>SUM(I20:I22)</f>
        <v>40.242999999999995</v>
      </c>
      <c r="J19" s="16"/>
    </row>
    <row r="20" spans="1:10" s="9" customFormat="1" ht="68.25" customHeight="1">
      <c r="A20" s="43">
        <v>7</v>
      </c>
      <c r="B20" s="30" t="s">
        <v>27</v>
      </c>
      <c r="C20" s="40" t="s">
        <v>28</v>
      </c>
      <c r="D20" s="26" t="s">
        <v>40</v>
      </c>
      <c r="E20" s="33">
        <v>16.1</v>
      </c>
      <c r="F20" s="52">
        <f>G20+H20+I20</f>
        <v>7.773</v>
      </c>
      <c r="G20" s="62"/>
      <c r="H20" s="62"/>
      <c r="I20" s="59">
        <v>7.773</v>
      </c>
      <c r="J20" s="28" t="s">
        <v>64</v>
      </c>
    </row>
    <row r="21" spans="1:10" s="9" customFormat="1" ht="71.25" customHeight="1">
      <c r="A21" s="43">
        <v>8</v>
      </c>
      <c r="B21" s="44" t="s">
        <v>41</v>
      </c>
      <c r="C21" s="28" t="s">
        <v>42</v>
      </c>
      <c r="D21" s="26" t="s">
        <v>40</v>
      </c>
      <c r="E21" s="33">
        <v>59.18</v>
      </c>
      <c r="F21" s="52">
        <f>G21+H21+I21</f>
        <v>28.31</v>
      </c>
      <c r="G21" s="62"/>
      <c r="H21" s="62"/>
      <c r="I21" s="64">
        <v>28.31</v>
      </c>
      <c r="J21" s="28" t="s">
        <v>66</v>
      </c>
    </row>
    <row r="22" spans="1:10" s="9" customFormat="1" ht="68.25" customHeight="1">
      <c r="A22" s="43">
        <v>9</v>
      </c>
      <c r="B22" s="44" t="s">
        <v>44</v>
      </c>
      <c r="C22" s="28" t="s">
        <v>69</v>
      </c>
      <c r="D22" s="26" t="s">
        <v>40</v>
      </c>
      <c r="E22" s="33">
        <v>4.16</v>
      </c>
      <c r="F22" s="52">
        <f>G22+H22+I22</f>
        <v>4.16</v>
      </c>
      <c r="G22" s="62"/>
      <c r="H22" s="62"/>
      <c r="I22" s="64">
        <v>4.16</v>
      </c>
      <c r="J22" s="28" t="s">
        <v>46</v>
      </c>
    </row>
    <row r="23" spans="1:10" s="9" customFormat="1" ht="21.75" customHeight="1">
      <c r="A23" s="34" t="s">
        <v>68</v>
      </c>
      <c r="B23" s="45" t="s">
        <v>36</v>
      </c>
      <c r="C23" s="36"/>
      <c r="D23" s="37"/>
      <c r="E23" s="38">
        <f>E24</f>
        <v>13.09</v>
      </c>
      <c r="F23" s="58">
        <f>F24</f>
        <v>2.83</v>
      </c>
      <c r="G23" s="58">
        <f>G24</f>
        <v>0</v>
      </c>
      <c r="H23" s="58">
        <f>H24</f>
        <v>0</v>
      </c>
      <c r="I23" s="58">
        <f>I24</f>
        <v>2.83</v>
      </c>
      <c r="J23" s="65"/>
    </row>
    <row r="24" spans="1:10" s="9" customFormat="1" ht="69.75" customHeight="1">
      <c r="A24" s="43">
        <v>10</v>
      </c>
      <c r="B24" s="30" t="s">
        <v>37</v>
      </c>
      <c r="C24" s="40" t="s">
        <v>38</v>
      </c>
      <c r="D24" s="26" t="s">
        <v>39</v>
      </c>
      <c r="E24" s="33">
        <v>13.09</v>
      </c>
      <c r="F24" s="52">
        <f>G24+H24+I24</f>
        <v>2.83</v>
      </c>
      <c r="G24" s="62"/>
      <c r="H24" s="62"/>
      <c r="I24" s="59">
        <v>2.83</v>
      </c>
      <c r="J24" s="28" t="s">
        <v>47</v>
      </c>
    </row>
    <row r="26" spans="1:10" ht="193.5" customHeight="1">
      <c r="A26" s="69" t="s">
        <v>71</v>
      </c>
      <c r="B26" s="69"/>
      <c r="C26" s="69"/>
      <c r="D26" s="69"/>
      <c r="E26" s="69"/>
      <c r="F26" s="69"/>
      <c r="G26" s="69"/>
      <c r="H26" s="69"/>
      <c r="I26" s="69"/>
      <c r="J26" s="69"/>
    </row>
  </sheetData>
  <sheetProtection/>
  <mergeCells count="9">
    <mergeCell ref="A26:J26"/>
    <mergeCell ref="A1:J1"/>
    <mergeCell ref="A2:A4"/>
    <mergeCell ref="B2:B4"/>
    <mergeCell ref="C2:C4"/>
    <mergeCell ref="D2:D4"/>
    <mergeCell ref="E2:E4"/>
    <mergeCell ref="J2:J4"/>
    <mergeCell ref="F2:I3"/>
  </mergeCells>
  <printOptions horizontalCentered="1"/>
  <pageMargins left="0.25" right="0.25" top="0.75" bottom="0.5" header="0.39" footer="0.511811023622047"/>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2019-05-24T04:04:37Z</cp:lastPrinted>
  <dcterms:created xsi:type="dcterms:W3CDTF">2006-09-16T00:00:00Z</dcterms:created>
  <dcterms:modified xsi:type="dcterms:W3CDTF">2019-08-02T03:42:34Z</dcterms:modified>
  <cp:category/>
  <cp:version/>
  <cp:contentType/>
  <cp:contentStatus/>
</cp:coreProperties>
</file>